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x-and-Flip" state="visible" r:id="rId4"/>
    <sheet sheetId="2" name="Read me" state="visible" r:id="rId5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B14" authorId="0">
      <text>
        <r>
          <t>Tax + ins + utilities</t>
        </r>
      </text>
    </comment>
    <comment ref="B15" authorId="0">
      <text>
        <r>
          <t>Commission + closing</t>
        </r>
      </text>
    </comment>
  </commentList>
</comments>
</file>

<file path=xl/sharedStrings.xml><?xml version="1.0" encoding="utf-8"?>
<sst xmlns="http://schemas.openxmlformats.org/spreadsheetml/2006/main" count="45" uniqueCount="42">
  <si>
    <t>DealMath — Fix-and-Flip</t>
  </si>
  <si>
    <t>Edit yellow cells. Outputs (green) recompute.</t>
  </si>
  <si>
    <t>The deal</t>
  </si>
  <si>
    <t>Purchase price</t>
  </si>
  <si>
    <t>Rehab budget</t>
  </si>
  <si>
    <t>ARV (after-repair value)</t>
  </si>
  <si>
    <t>Holding months</t>
  </si>
  <si>
    <t>Financing</t>
  </si>
  <si>
    <t>Down payment % (100% = all cash)</t>
  </si>
  <si>
    <t>Loan rate (interest-only during hold)</t>
  </si>
  <si>
    <t>Closing costs %</t>
  </si>
  <si>
    <t>Holding + sale</t>
  </si>
  <si>
    <t>Monthly holding expenses</t>
  </si>
  <si>
    <t>Selling costs %</t>
  </si>
  <si>
    <t>Cost breakdown</t>
  </si>
  <si>
    <t>Down payment $</t>
  </si>
  <si>
    <t>Closing costs $</t>
  </si>
  <si>
    <t>Loan amount</t>
  </si>
  <si>
    <t>Interest during hold</t>
  </si>
  <si>
    <t>Holding expenses (total)</t>
  </si>
  <si>
    <t>Selling costs (at ARV)</t>
  </si>
  <si>
    <t>All-in cost</t>
  </si>
  <si>
    <t>Profit + ROI</t>
  </si>
  <si>
    <t>Cash invested</t>
  </si>
  <si>
    <t>Net sale proceeds (ARV − sell)</t>
  </si>
  <si>
    <t>Net profit</t>
  </si>
  <si>
    <t>ROI (profit / cash invested)</t>
  </si>
  <si>
    <t>Annualized ROI</t>
  </si>
  <si>
    <t>70% rule check</t>
  </si>
  <si>
    <t>Max purchase per 70% rule</t>
  </si>
  <si>
    <t>Passes 70% rule?</t>
  </si>
  <si>
    <t/>
  </si>
  <si>
    <t>How to use</t>
  </si>
  <si>
    <t xml:space="preserve">  1. Edit yellow cells to match your deal.</t>
  </si>
  <si>
    <t xml:space="preserve">  2. The 70% rule is the wholesale-grade screening test: max price = 0.70 × ARV − rehab.</t>
  </si>
  <si>
    <t xml:space="preserve">  3. Annualized ROI normalizes for hold time — a 20% return in 6 months is much better than 20% in 18 months.</t>
  </si>
  <si>
    <t>What to watch out for</t>
  </si>
  <si>
    <t xml:space="preserve">  - ARV optimism is the #1 killer of flip deals. Use median of 3-5 sold comps within 0.5 miles, last 6 months, similar finish.</t>
  </si>
  <si>
    <t xml:space="preserve">  - Holding too long doubles your interest carry and erodes the spread.</t>
  </si>
  <si>
    <t xml:space="preserve">  - Selling costs include agent commission (typically 5-6%) AND closing costs (~1-2%). Use 6-7% total to be safe.</t>
  </si>
  <si>
    <t>Live web version: https://dealmath.app/fix-and-flip-calculator</t>
  </si>
  <si>
    <t>Questions: support@dealmath.app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</si>
</sst>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;[Red]-$#,##0"/>
  </numFmts>
  <fonts count="6" x14ac:knownFonts="1">
    <font>
      <color theme="1"/>
      <family val="2"/>
      <scheme val="minor"/>
      <sz val="11"/>
      <name val="Calibri"/>
    </font>
    <font>
      <b/>
      <sz val="18"/>
    </font>
    <font>
      <i/>
      <color rgb="FF6A6A78"/>
      <sz val="10"/>
    </font>
    <font>
      <b/>
      <color rgb="FF1A1A1F"/>
      <sz val="11"/>
    </font>
    <font>
      <b/>
    </font>
    <font>
      <b/>
      <sz val="16"/>
    </font>
  </fonts>
  <fills count="5">
    <fill>
      <patternFill patternType="none"/>
    </fill>
    <fill>
      <patternFill patternType="gray125"/>
    </fill>
    <fill>
      <patternFill patternType="solid">
        <fgColor rgb="FFEEEEF0"/>
      </patternFill>
    </fill>
    <fill>
      <patternFill patternType="solid">
        <fgColor rgb="FFFFF8C5"/>
      </patternFill>
    </fill>
    <fill>
      <patternFill patternType="solid">
        <fgColor rgb="FFE9F8F1"/>
      </patternFill>
    </fill>
  </fills>
  <borders count="2">
    <border>
      <left/>
      <right/>
      <top/>
      <bottom/>
      <diagonal/>
    </border>
    <border>
      <left style="thin">
        <color rgb="FFD9D9DE"/>
      </left>
      <right style="thin">
        <color rgb="FFD9D9DE"/>
      </right>
      <top style="thin">
        <color rgb="FFD9D9DE"/>
      </top>
      <bottom style="thin">
        <color rgb="FFD9D9DE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164" fontId="0" fillId="3" borderId="1" xfId="0" applyNumberFormat="1" applyFill="1" applyBorder="1"/>
    <xf numFmtId="3" fontId="0" fillId="3" borderId="1" xfId="0" applyNumberFormat="1" applyFill="1" applyBorder="1"/>
    <xf numFmtId="10" fontId="0" fillId="3" borderId="1" xfId="0" applyNumberFormat="1" applyFill="1" applyBorder="1"/>
    <xf numFmtId="164" fontId="0" fillId="4" borderId="0" xfId="0" applyNumberFormat="1" applyFill="1"/>
    <xf numFmtId="0" fontId="4" fillId="0" borderId="0" xfId="0" applyFont="1"/>
    <xf numFmtId="164" fontId="4" fillId="4" borderId="0" xfId="0" applyNumberFormat="1" applyFont="1" applyFill="1"/>
    <xf numFmtId="10" fontId="0" fillId="4" borderId="0" xfId="0" applyNumberFormat="1" applyFill="1"/>
    <xf numFmtId="49" fontId="0" fillId="4" borderId="0" xfId="0" applyNumberForma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FormatPr defaultRowHeight="15" outlineLevelRow="0" outlineLevelCol="0" x14ac:dyDescent="55"/>
  <cols>
    <col min="1" max="1" width="36" customWidth="1"/>
    <col min="2" max="2" width="16" customWidth="1"/>
  </cols>
  <sheetData>
    <row r="1" ht="28" customHeight="1" spans="1:2" x14ac:dyDescent="0.25">
      <c r="A1" s="1" t="s">
        <v>0</v>
      </c>
      <c r="B1" s="1"/>
    </row>
    <row r="2" spans="1:2" x14ac:dyDescent="0.25">
      <c r="A2" s="2" t="s">
        <v>1</v>
      </c>
      <c r="B2" s="2"/>
    </row>
    <row r="4" spans="1:2" x14ac:dyDescent="0.25">
      <c r="A4" s="3" t="s">
        <v>2</v>
      </c>
      <c r="B4" s="3"/>
    </row>
    <row r="5" spans="1:2" x14ac:dyDescent="0.25">
      <c r="A5" t="s">
        <v>3</v>
      </c>
      <c r="B5" s="4">
        <v>150000</v>
      </c>
    </row>
    <row r="6" spans="1:2" x14ac:dyDescent="0.25">
      <c r="A6" t="s">
        <v>4</v>
      </c>
      <c r="B6" s="4">
        <v>40000</v>
      </c>
    </row>
    <row r="7" spans="1:2" x14ac:dyDescent="0.25">
      <c r="A7" t="s">
        <v>5</v>
      </c>
      <c r="B7" s="4">
        <v>280000</v>
      </c>
    </row>
    <row r="8" spans="1:2" x14ac:dyDescent="0.25">
      <c r="A8" t="s">
        <v>6</v>
      </c>
      <c r="B8" s="5">
        <v>6</v>
      </c>
    </row>
    <row r="9" spans="1:2" x14ac:dyDescent="0.25">
      <c r="A9" s="3" t="s">
        <v>7</v>
      </c>
      <c r="B9" s="3"/>
    </row>
    <row r="10" spans="1:2" x14ac:dyDescent="0.25">
      <c r="A10" t="s">
        <v>8</v>
      </c>
      <c r="B10" s="6">
        <v>0.2</v>
      </c>
    </row>
    <row r="11" spans="1:2" x14ac:dyDescent="0.25">
      <c r="A11" t="s">
        <v>9</v>
      </c>
      <c r="B11" s="6">
        <v>0.1</v>
      </c>
    </row>
    <row r="12" spans="1:2" x14ac:dyDescent="0.25">
      <c r="A12" t="s">
        <v>10</v>
      </c>
      <c r="B12" s="6">
        <v>0.03</v>
      </c>
    </row>
    <row r="13" spans="1:2" x14ac:dyDescent="0.25">
      <c r="A13" s="3" t="s">
        <v>11</v>
      </c>
      <c r="B13" s="3"/>
    </row>
    <row r="14" spans="1:2" x14ac:dyDescent="0.25">
      <c r="A14" t="s">
        <v>12</v>
      </c>
      <c r="B14" s="4">
        <v>400</v>
      </c>
    </row>
    <row r="15" spans="1:2" x14ac:dyDescent="0.25">
      <c r="A15" t="s">
        <v>13</v>
      </c>
      <c r="B15" s="6">
        <v>0.06</v>
      </c>
    </row>
    <row r="17" spans="1:2" x14ac:dyDescent="0.25">
      <c r="A17" s="3" t="s">
        <v>14</v>
      </c>
      <c r="B17" s="3"/>
    </row>
    <row r="18" spans="1:2" x14ac:dyDescent="0.25">
      <c r="A18" t="s">
        <v>15</v>
      </c>
      <c r="B18" s="7">
        <f>$B$5*$B$10</f>
      </c>
    </row>
    <row r="19" spans="1:2" x14ac:dyDescent="0.25">
      <c r="A19" t="s">
        <v>16</v>
      </c>
      <c r="B19" s="7">
        <f>$B$5*$B$12</f>
      </c>
    </row>
    <row r="20" spans="1:2" x14ac:dyDescent="0.25">
      <c r="A20" t="s">
        <v>17</v>
      </c>
      <c r="B20" s="7">
        <f>$B$5-$B$18</f>
      </c>
    </row>
    <row r="21" spans="1:2" x14ac:dyDescent="0.25">
      <c r="A21" t="s">
        <v>18</v>
      </c>
      <c r="B21" s="7">
        <f>$B$20*$B$11/12*$B$8</f>
      </c>
    </row>
    <row r="22" spans="1:2" x14ac:dyDescent="0.25">
      <c r="A22" t="s">
        <v>19</v>
      </c>
      <c r="B22" s="7">
        <f>$B$14*$B$8</f>
      </c>
    </row>
    <row r="23" spans="1:2" x14ac:dyDescent="0.25">
      <c r="A23" t="s">
        <v>20</v>
      </c>
      <c r="B23" s="7">
        <f>$B$7*$B$15</f>
      </c>
    </row>
    <row r="24" spans="1:2" x14ac:dyDescent="0.25">
      <c r="A24" s="8" t="s">
        <v>21</v>
      </c>
      <c r="B24" s="9">
        <f>$B$5+$B$6+$B$19+$B$21+$B$22+$B$23</f>
      </c>
    </row>
    <row r="26" spans="1:2" x14ac:dyDescent="0.25">
      <c r="A26" s="3" t="s">
        <v>22</v>
      </c>
      <c r="B26" s="3"/>
    </row>
    <row r="27" spans="1:2" x14ac:dyDescent="0.25">
      <c r="A27" t="s">
        <v>23</v>
      </c>
      <c r="B27" s="7">
        <f>$B$18+$B$19+$B$6+$B$21+$B$22</f>
      </c>
    </row>
    <row r="28" spans="1:2" x14ac:dyDescent="0.25">
      <c r="A28" t="s">
        <v>24</v>
      </c>
      <c r="B28" s="7">
        <f>$B$7-$B$23</f>
      </c>
    </row>
    <row r="29" spans="1:2" x14ac:dyDescent="0.25">
      <c r="A29" s="8" t="s">
        <v>25</v>
      </c>
      <c r="B29" s="9">
        <f>$B$7-$B$23-$B$5-$B$6-$B$19-$B$21-$B$22</f>
      </c>
    </row>
    <row r="30" spans="1:2" x14ac:dyDescent="0.25">
      <c r="A30" t="s">
        <v>26</v>
      </c>
      <c r="B30" s="10">
        <f>($B$7-$B$23-$B$5-$B$6-$B$19-$B$21-$B$22)/$B$27</f>
      </c>
    </row>
    <row r="31" spans="1:2" x14ac:dyDescent="0.25">
      <c r="A31" t="s">
        <v>27</v>
      </c>
      <c r="B31" s="10">
        <f>(($B$7-$B$23-$B$5-$B$6-$B$19-$B$21-$B$22)/$B$27)*(12/$B$8)</f>
      </c>
    </row>
    <row r="33" spans="1:2" x14ac:dyDescent="0.25">
      <c r="A33" s="3" t="s">
        <v>28</v>
      </c>
      <c r="B33" s="3"/>
    </row>
    <row r="34" spans="1:2" x14ac:dyDescent="0.25">
      <c r="A34" t="s">
        <v>29</v>
      </c>
      <c r="B34" s="7">
        <f>$B$7*0.70-$B$6</f>
      </c>
    </row>
    <row r="35" spans="1:2" x14ac:dyDescent="0.25">
      <c r="A35" t="s">
        <v>30</v>
      </c>
      <c r="B35" s="11">
        <f>IF($B$5&lt;=$B$34,"YES","NO — over by "&amp;TEXT($B$5-$B$34,"$#,##0"))</f>
      </c>
    </row>
  </sheetData>
  <mergeCells count="8">
    <mergeCell ref="A1:B1"/>
    <mergeCell ref="A2:B2"/>
    <mergeCell ref="A4:B4"/>
    <mergeCell ref="A9:B9"/>
    <mergeCell ref="A13:B13"/>
    <mergeCell ref="A17:B17"/>
    <mergeCell ref="A26:B26"/>
    <mergeCell ref="A33:B33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0</v>
      </c>
    </row>
    <row r="2" spans="1:1" x14ac:dyDescent="0.25">
      <c r="A2" t="s">
        <v>31</v>
      </c>
    </row>
    <row r="3" spans="1:1" x14ac:dyDescent="0.25">
      <c r="A3" s="8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31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31</v>
      </c>
    </row>
    <row r="13" spans="1:1" x14ac:dyDescent="0.25">
      <c r="A13" t="s">
        <v>40</v>
      </c>
    </row>
    <row r="14" spans="1:1" x14ac:dyDescent="0.25">
      <c r="A14" t="s">
        <v>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Fix-and-Flip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DealMath</dc:creator>
  <dc:title>DealMath Fix-and-Flip</dc:title>
  <dc:subject/>
  <dc:description>Fix-and-flip math: purchase + rehab + holding + selling → net profit, ROI, annualized ROI, 70% rule check.</dc:description>
  <cp:keywords/>
  <cp:category/>
  <cp:lastModifiedBy>DealMath</cp:lastModifiedBy>
  <dcterms:created xsi:type="dcterms:W3CDTF">2026-05-20T02:30:23Z</dcterms:created>
  <dcterms:modified xsi:type="dcterms:W3CDTF">2026-05-20T02:30:23Z</dcterms:modified>
</cp:coreProperties>
</file>